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416" windowHeight="11016"/>
  </bookViews>
  <sheets>
    <sheet name="Бюджет" sheetId="1" r:id="rId1"/>
  </sheets>
  <externalReferences>
    <externalReference r:id="rId2"/>
  </externalReferences>
  <definedNames>
    <definedName name="_xlnm.Print_Titles" localSheetId="0">Бюджет!$7:$10</definedName>
    <definedName name="_xlnm.Print_Area" localSheetId="0">Бюджет!$A$1:$J$69</definedName>
  </definedNames>
  <calcPr calcId="125725"/>
</workbook>
</file>

<file path=xl/calcChain.xml><?xml version="1.0" encoding="utf-8"?>
<calcChain xmlns="http://schemas.openxmlformats.org/spreadsheetml/2006/main">
  <c r="G15" i="1"/>
  <c r="G17"/>
  <c r="G20"/>
  <c r="G24"/>
  <c r="G25"/>
  <c r="G27"/>
  <c r="G31"/>
  <c r="G32"/>
  <c r="G35"/>
  <c r="G36"/>
  <c r="G39"/>
  <c r="G44"/>
  <c r="G48"/>
  <c r="G52"/>
  <c r="G55"/>
  <c r="G59"/>
  <c r="G61"/>
  <c r="G62"/>
  <c r="G66"/>
  <c r="G68"/>
  <c r="G69"/>
  <c r="F19"/>
  <c r="G19" s="1"/>
  <c r="F38"/>
  <c r="G38" s="1"/>
  <c r="F65"/>
  <c r="G65" s="1"/>
  <c r="F67"/>
  <c r="G67" s="1"/>
  <c r="F66"/>
  <c r="F61"/>
  <c r="F63"/>
  <c r="G63" s="1"/>
  <c r="F64"/>
  <c r="G64" s="1"/>
  <c r="F60"/>
  <c r="G60" s="1"/>
  <c r="F59"/>
  <c r="F57"/>
  <c r="G57" s="1"/>
  <c r="F55"/>
  <c r="F54"/>
  <c r="G54" s="1"/>
  <c r="F53"/>
  <c r="G53" s="1"/>
  <c r="F50"/>
  <c r="G50" s="1"/>
  <c r="F48"/>
  <c r="F47"/>
  <c r="F46" s="1"/>
  <c r="G46" s="1"/>
  <c r="F45"/>
  <c r="G45" s="1"/>
  <c r="F44"/>
  <c r="F43"/>
  <c r="G43" s="1"/>
  <c r="F42"/>
  <c r="G42" s="1"/>
  <c r="F41"/>
  <c r="G41" s="1"/>
  <c r="F39"/>
  <c r="F37"/>
  <c r="G37" s="1"/>
  <c r="F36"/>
  <c r="F35"/>
  <c r="F34"/>
  <c r="F33" s="1"/>
  <c r="G33" s="1"/>
  <c r="F32"/>
  <c r="F30"/>
  <c r="G30" s="1"/>
  <c r="F29"/>
  <c r="G29" s="1"/>
  <c r="F28"/>
  <c r="G28" s="1"/>
  <c r="F27"/>
  <c r="F25"/>
  <c r="F23"/>
  <c r="G23" s="1"/>
  <c r="F22"/>
  <c r="G22" s="1"/>
  <c r="F20"/>
  <c r="G47" l="1"/>
  <c r="F26"/>
  <c r="G26" s="1"/>
  <c r="F40"/>
  <c r="G40" s="1"/>
  <c r="F51"/>
  <c r="G51" s="1"/>
  <c r="F21"/>
  <c r="G21" s="1"/>
  <c r="F49"/>
  <c r="G49" s="1"/>
  <c r="G34"/>
  <c r="F18"/>
  <c r="G18" s="1"/>
  <c r="F16"/>
  <c r="G16" s="1"/>
  <c r="F14"/>
  <c r="G14" s="1"/>
  <c r="F13"/>
  <c r="G13" s="1"/>
  <c r="F12"/>
  <c r="G12" s="1"/>
  <c r="F11" l="1"/>
  <c r="G11" s="1"/>
  <c r="G58"/>
  <c r="F58"/>
  <c r="F56"/>
  <c r="G56"/>
</calcChain>
</file>

<file path=xl/sharedStrings.xml><?xml version="1.0" encoding="utf-8"?>
<sst xmlns="http://schemas.openxmlformats.org/spreadsheetml/2006/main" count="245" uniqueCount="83">
  <si>
    <t/>
  </si>
  <si>
    <t>Всего</t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</si>
  <si>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</si>
  <si>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</si>
  <si>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</si>
  <si>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</si>
  <si>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</si>
  <si>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</si>
  <si>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</si>
  <si>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</si>
  <si>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</si>
  <si>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02</t>
  </si>
  <si>
    <t>12</t>
  </si>
  <si>
    <t>Периодическая печать и издательства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</si>
  <si>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</si>
  <si>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</si>
  <si>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</si>
  <si>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</si>
  <si>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</si>
  <si>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</si>
  <si>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</si>
  <si>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</si>
  <si>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</si>
  <si>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</si>
  <si>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</si>
  <si>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</si>
  <si>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</si>
  <si>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</si>
  <si>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</si>
  <si>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</si>
  <si>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</si>
  <si>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</si>
  <si>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</si>
  <si>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</si>
  <si>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</si>
  <si>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</si>
  <si>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</si>
  <si>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</si>
  <si>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</si>
  <si>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</si>
  <si>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</si>
  <si>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</si>
  <si>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</si>
  <si>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</si>
  <si>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</si>
  <si>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</si>
  <si>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</si>
  <si>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</si>
  <si>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</si>
  <si>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</si>
  <si>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</si>
  <si>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</si>
  <si>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</si>
  <si>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</si>
  <si>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</si>
  <si>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</si>
  <si>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</si>
  <si>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</si>
  <si>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</si>
  <si>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</si>
  <si>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</si>
  <si>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</si>
  <si>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</si>
  <si>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</si>
  <si>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</si>
  <si>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</si>
  <si>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</si>
  <si>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</si>
  <si>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</si>
  <si>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</si>
  <si>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</si>
  <si>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</si>
  <si>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</si>
  <si>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</si>
  <si>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 показателя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</si>
  <si>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</si>
  <si>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2021 год</t>
  </si>
  <si>
    <t>Приложение 9</t>
  </si>
  <si>
    <t>к решению Думы Советского района</t>
  </si>
  <si>
    <t>от _________________ №</t>
  </si>
  <si>
    <t>Сумма на год с учетом изменений</t>
  </si>
  <si>
    <t>Изменения</t>
  </si>
  <si>
    <t>Гражданская оборона</t>
  </si>
</sst>
</file>

<file path=xl/styles.xml><?xml version="1.0" encoding="utf-8"?>
<styleSheet xmlns="http://schemas.openxmlformats.org/spreadsheetml/2006/main">
  <numFmts count="6">
    <numFmt numFmtId="164" formatCode="#,##0;[Red]\-#,##0"/>
    <numFmt numFmtId="165" formatCode="00"/>
    <numFmt numFmtId="166" formatCode="000\.00\.000\.0"/>
    <numFmt numFmtId="167" formatCode="#,##0.00;[Red]\-#,##0.00;0.00"/>
    <numFmt numFmtId="168" formatCode="0000"/>
    <numFmt numFmtId="169" formatCode="#,##0.00_ ;[Red]\-#,##0.00\ 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vertic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7" fontId="1" fillId="0" borderId="2" xfId="0" applyNumberFormat="1" applyFont="1" applyFill="1" applyBorder="1" applyAlignment="1" applyProtection="1">
      <alignment vertical="center"/>
      <protection hidden="1"/>
    </xf>
    <xf numFmtId="165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168" fontId="1" fillId="0" borderId="3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3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6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168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9" xfId="0" applyNumberFormat="1" applyFont="1" applyFill="1" applyBorder="1" applyAlignment="1" applyProtection="1">
      <alignment vertic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168" fontId="2" fillId="0" borderId="5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6" xfId="0" applyNumberFormat="1" applyFont="1" applyFill="1" applyBorder="1" applyAlignment="1" applyProtection="1">
      <alignment vertical="center"/>
      <protection hidden="1"/>
    </xf>
    <xf numFmtId="165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Continuous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Continuous"/>
      <protection hidden="1"/>
    </xf>
    <xf numFmtId="0" fontId="4" fillId="0" borderId="1" xfId="0" applyNumberFormat="1" applyFont="1" applyFill="1" applyBorder="1" applyAlignment="1" applyProtection="1">
      <alignment horizontal="centerContinuous" vertical="top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Fill="1" applyBorder="1" applyProtection="1"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1" fillId="0" borderId="7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7" xfId="1" applyNumberFormat="1" applyFont="1" applyFill="1" applyBorder="1" applyAlignment="1" applyProtection="1">
      <alignment horizontal="right" vertical="center"/>
      <protection hidden="1"/>
    </xf>
    <xf numFmtId="167" fontId="1" fillId="0" borderId="3" xfId="1" applyNumberFormat="1" applyFont="1" applyFill="1" applyBorder="1" applyAlignment="1" applyProtection="1">
      <alignment horizontal="right" vertical="center"/>
      <protection hidden="1"/>
    </xf>
    <xf numFmtId="169" fontId="0" fillId="0" borderId="0" xfId="0" applyNumberFormat="1"/>
    <xf numFmtId="49" fontId="1" fillId="0" borderId="7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/>
    <xf numFmtId="168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4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165" fontId="1" fillId="0" borderId="2" xfId="0" applyNumberFormat="1" applyFont="1" applyFill="1" applyBorder="1" applyAlignment="1" applyProtection="1">
      <alignment vertical="center"/>
      <protection hidden="1"/>
    </xf>
    <xf numFmtId="4" fontId="1" fillId="0" borderId="2" xfId="0" applyNumberFormat="1" applyFont="1" applyFill="1" applyBorder="1" applyAlignment="1" applyProtection="1">
      <alignment vertical="center"/>
      <protection hidden="1"/>
    </xf>
    <xf numFmtId="164" fontId="1" fillId="0" borderId="2" xfId="0" applyNumberFormat="1" applyFont="1" applyFill="1" applyBorder="1" applyAlignment="1" applyProtection="1">
      <alignment vertical="center"/>
      <protection hidden="1"/>
    </xf>
    <xf numFmtId="4" fontId="2" fillId="0" borderId="2" xfId="0" applyNumberFormat="1" applyFont="1" applyFill="1" applyBorder="1" applyAlignment="1" applyProtection="1">
      <alignment horizontal="left" vertic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168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 applyProtection="1">
      <alignment horizontal="right"/>
      <protection hidden="1"/>
    </xf>
    <xf numFmtId="0" fontId="5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bud\&#1055;&#1056;&#1048;&#1050;&#1040;&#1047;&#1067;%20&#1048;%20&#1055;&#1048;&#1057;&#1068;&#1052;&#1040;\2019\&#1055;&#1056;&#1054;&#1045;&#1050;&#1058;%20&#1041;&#1070;&#1044;&#1046;&#1045;&#1058;&#1040;%20&#1085;&#1072;%202020-2022\&#1055;&#1056;&#1054;&#1045;&#1050;&#1058;%20&#1074;%20&#1089;&#1090;&#1088;&#1091;&#1082;&#1090;&#1091;&#1088;&#1080;&#1088;&#1086;&#1074;&#1072;&#1085;&#1085;&#1086;&#1084;%20&#1074;&#1080;&#1076;&#1077;\11.%20&#1055;&#1088;&#1080;&#1083;%2010%20&#1056;&#1072;&#1089;&#1087;&#1088;&#1077;&#1076;&#1077;&#1083;&#1077;&#1085;&#1080;&#1077;%20&#1041;&#1040;%20&#1087;&#1086;%20&#1056;&#1079;,%20&#1055;&#1088;%20&#1085;&#1072;%202021-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14">
          <cell r="H14">
            <v>4610000</v>
          </cell>
        </row>
        <row r="15">
          <cell r="H15">
            <v>20638900</v>
          </cell>
        </row>
        <row r="16">
          <cell r="H16">
            <v>140301200</v>
          </cell>
        </row>
        <row r="18">
          <cell r="H18">
            <v>55160600</v>
          </cell>
        </row>
        <row r="19">
          <cell r="H19">
            <v>119762000</v>
          </cell>
        </row>
        <row r="21">
          <cell r="H21">
            <v>3094700</v>
          </cell>
        </row>
        <row r="23">
          <cell r="H23">
            <v>5773400</v>
          </cell>
        </row>
        <row r="24">
          <cell r="H24">
            <v>9786300</v>
          </cell>
        </row>
        <row r="25">
          <cell r="H25">
            <v>1631800</v>
          </cell>
        </row>
        <row r="27">
          <cell r="H27">
            <v>9839500</v>
          </cell>
        </row>
        <row r="28">
          <cell r="H28">
            <v>17552500</v>
          </cell>
        </row>
        <row r="29">
          <cell r="H29">
            <v>7201100</v>
          </cell>
        </row>
        <row r="30">
          <cell r="H30">
            <v>11754000</v>
          </cell>
        </row>
        <row r="31">
          <cell r="H31">
            <v>242609700</v>
          </cell>
        </row>
        <row r="33">
          <cell r="H33">
            <v>491055800</v>
          </cell>
        </row>
        <row r="34">
          <cell r="H34">
            <v>65056600</v>
          </cell>
        </row>
        <row r="35">
          <cell r="H35">
            <v>23083700</v>
          </cell>
        </row>
        <row r="36">
          <cell r="H36">
            <v>23453800</v>
          </cell>
        </row>
        <row r="38">
          <cell r="H38">
            <v>120600</v>
          </cell>
        </row>
        <row r="40">
          <cell r="H40">
            <v>765282100</v>
          </cell>
        </row>
        <row r="41">
          <cell r="H41">
            <v>1092120000</v>
          </cell>
        </row>
        <row r="42">
          <cell r="H42">
            <v>147715200</v>
          </cell>
        </row>
        <row r="43">
          <cell r="H43">
            <v>27126760</v>
          </cell>
        </row>
        <row r="44">
          <cell r="H44">
            <v>89477860</v>
          </cell>
        </row>
        <row r="46">
          <cell r="H46">
            <v>105157000</v>
          </cell>
        </row>
        <row r="47">
          <cell r="H47">
            <v>11790220</v>
          </cell>
        </row>
        <row r="49">
          <cell r="H49">
            <v>2236100</v>
          </cell>
        </row>
        <row r="51">
          <cell r="H51">
            <v>17923200</v>
          </cell>
        </row>
        <row r="52">
          <cell r="H52">
            <v>155008600</v>
          </cell>
        </row>
        <row r="53">
          <cell r="H53">
            <v>39636850</v>
          </cell>
        </row>
        <row r="55">
          <cell r="H55">
            <v>151333180</v>
          </cell>
        </row>
        <row r="56">
          <cell r="H56">
            <v>655800</v>
          </cell>
        </row>
        <row r="57">
          <cell r="H57">
            <v>4752030</v>
          </cell>
        </row>
        <row r="59">
          <cell r="H59">
            <v>9586200</v>
          </cell>
        </row>
        <row r="61">
          <cell r="H61">
            <v>161353500</v>
          </cell>
        </row>
        <row r="62">
          <cell r="H62">
            <v>184472200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Y73"/>
  <sheetViews>
    <sheetView showGridLines="0" tabSelected="1" topLeftCell="C13" zoomScaleNormal="100" workbookViewId="0">
      <selection activeCell="F5" sqref="F1:F1048576"/>
    </sheetView>
  </sheetViews>
  <sheetFormatPr defaultColWidth="9.109375" defaultRowHeight="13.2"/>
  <cols>
    <col min="1" max="2" width="0" hidden="1" customWidth="1"/>
    <col min="3" max="3" width="53.33203125" customWidth="1"/>
    <col min="4" max="4" width="10.77734375" customWidth="1"/>
    <col min="5" max="5" width="11.109375" customWidth="1"/>
    <col min="6" max="6" width="17.21875" hidden="1" customWidth="1"/>
    <col min="7" max="7" width="14.44140625" customWidth="1"/>
    <col min="8" max="8" width="18.44140625" customWidth="1"/>
    <col min="9" max="22" width="0" hidden="1" customWidth="1"/>
    <col min="25" max="25" width="15.88671875" bestFit="1" customWidth="1"/>
  </cols>
  <sheetData>
    <row r="1" spans="1:25" ht="19.2" customHeight="1">
      <c r="A1" s="37"/>
      <c r="B1" s="34"/>
      <c r="C1" s="39"/>
      <c r="D1" s="64" t="s">
        <v>77</v>
      </c>
      <c r="E1" s="64"/>
      <c r="F1" s="64"/>
      <c r="G1" s="64"/>
      <c r="H1" s="64"/>
      <c r="I1" s="34"/>
      <c r="J1" s="34"/>
      <c r="K1" s="34"/>
      <c r="L1" s="34"/>
      <c r="M1" s="34"/>
      <c r="N1" s="34"/>
      <c r="O1" s="34"/>
      <c r="P1" s="34"/>
      <c r="Q1" s="1"/>
      <c r="R1" s="34"/>
      <c r="S1" s="34"/>
      <c r="T1" s="34"/>
      <c r="U1" s="34"/>
      <c r="V1" s="34"/>
    </row>
    <row r="2" spans="1:25" ht="13.2" customHeight="1">
      <c r="A2" s="37"/>
      <c r="B2" s="34"/>
      <c r="C2" s="68" t="s">
        <v>78</v>
      </c>
      <c r="D2" s="68"/>
      <c r="E2" s="68"/>
      <c r="F2" s="68"/>
      <c r="G2" s="68"/>
      <c r="H2" s="68"/>
      <c r="I2" s="34"/>
      <c r="J2" s="34"/>
      <c r="K2" s="34"/>
      <c r="L2" s="34"/>
      <c r="M2" s="34"/>
      <c r="N2" s="1"/>
      <c r="O2" s="34"/>
      <c r="P2" s="1"/>
      <c r="Q2" s="34"/>
      <c r="R2" s="34"/>
      <c r="S2" s="34"/>
      <c r="T2" s="34"/>
      <c r="U2" s="34"/>
      <c r="V2" s="34"/>
    </row>
    <row r="3" spans="1:25" ht="13.2" customHeight="1">
      <c r="A3" s="37"/>
      <c r="B3" s="34"/>
      <c r="C3" s="68" t="s">
        <v>79</v>
      </c>
      <c r="D3" s="68"/>
      <c r="E3" s="68"/>
      <c r="F3" s="68"/>
      <c r="G3" s="68"/>
      <c r="H3" s="68"/>
      <c r="I3" s="34"/>
      <c r="J3" s="34"/>
      <c r="K3" s="34"/>
      <c r="L3" s="34"/>
      <c r="M3" s="34"/>
      <c r="N3" s="1"/>
      <c r="O3" s="34"/>
      <c r="P3" s="1"/>
      <c r="Q3" s="34"/>
      <c r="R3" s="34"/>
      <c r="S3" s="34"/>
      <c r="T3" s="34"/>
      <c r="U3" s="34"/>
      <c r="V3" s="34"/>
    </row>
    <row r="4" spans="1:25" ht="31.2" customHeight="1">
      <c r="A4" s="37"/>
      <c r="B4" s="34"/>
      <c r="C4" s="65" t="s">
        <v>76</v>
      </c>
      <c r="D4" s="65"/>
      <c r="E4" s="65"/>
      <c r="F4" s="65"/>
      <c r="G4" s="65"/>
      <c r="H4" s="65"/>
      <c r="I4" s="38"/>
      <c r="J4" s="38"/>
      <c r="K4" s="38"/>
      <c r="L4" s="38"/>
      <c r="M4" s="38"/>
      <c r="N4" s="38"/>
      <c r="O4" s="38"/>
      <c r="P4" s="38"/>
      <c r="Q4" s="34"/>
      <c r="R4" s="34"/>
      <c r="S4" s="34"/>
      <c r="T4" s="34"/>
      <c r="U4" s="34"/>
      <c r="V4" s="34"/>
    </row>
    <row r="5" spans="1:25" ht="13.2" customHeight="1">
      <c r="A5" s="37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5" ht="15.45" customHeight="1">
      <c r="A6" s="36"/>
      <c r="B6" s="28"/>
      <c r="C6" s="28"/>
      <c r="D6" s="28"/>
      <c r="E6" s="28"/>
      <c r="F6" s="28"/>
      <c r="G6" s="28"/>
      <c r="H6" s="35" t="s">
        <v>75</v>
      </c>
      <c r="I6" s="28"/>
      <c r="J6" s="28"/>
      <c r="K6" s="34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</row>
    <row r="7" spans="1:25" ht="11.25" customHeight="1">
      <c r="A7" s="2"/>
      <c r="B7" s="66" t="s">
        <v>74</v>
      </c>
      <c r="C7" s="66"/>
      <c r="D7" s="66" t="s">
        <v>73</v>
      </c>
      <c r="E7" s="66" t="s">
        <v>72</v>
      </c>
      <c r="F7" s="33"/>
      <c r="G7" s="69" t="s">
        <v>81</v>
      </c>
      <c r="H7" s="67" t="s">
        <v>80</v>
      </c>
      <c r="I7" s="29"/>
      <c r="J7" s="2" t="s"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5" ht="12.75" customHeight="1">
      <c r="A8" s="2"/>
      <c r="B8" s="66"/>
      <c r="C8" s="66"/>
      <c r="D8" s="66"/>
      <c r="E8" s="66"/>
      <c r="F8" s="33"/>
      <c r="G8" s="70"/>
      <c r="H8" s="67"/>
      <c r="I8" s="29"/>
      <c r="J8" s="2" t="s"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5" ht="21" customHeight="1">
      <c r="A9" s="2"/>
      <c r="B9" s="66"/>
      <c r="C9" s="66"/>
      <c r="D9" s="66"/>
      <c r="E9" s="66"/>
      <c r="F9" s="33"/>
      <c r="G9" s="71"/>
      <c r="H9" s="67"/>
      <c r="I9" s="32"/>
      <c r="J9" s="28" t="s"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5" ht="15.45" customHeight="1">
      <c r="A10" s="2"/>
      <c r="B10" s="31">
        <v>1</v>
      </c>
      <c r="C10" s="31">
        <v>1</v>
      </c>
      <c r="D10" s="30">
        <v>2</v>
      </c>
      <c r="E10" s="30">
        <v>3</v>
      </c>
      <c r="F10" s="30"/>
      <c r="G10" s="30">
        <v>4</v>
      </c>
      <c r="H10" s="30">
        <v>5</v>
      </c>
      <c r="I10" s="29"/>
      <c r="J10" s="28" t="s"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5" ht="17.25" customHeight="1">
      <c r="A11" s="2"/>
      <c r="B11" s="60" t="s">
        <v>71</v>
      </c>
      <c r="C11" s="63"/>
      <c r="D11" s="27" t="s">
        <v>5</v>
      </c>
      <c r="E11" s="26" t="s">
        <v>0</v>
      </c>
      <c r="F11" s="40">
        <f>SUM(F12:F18)</f>
        <v>340489600</v>
      </c>
      <c r="G11" s="40">
        <f>H11-F11</f>
        <v>-65442200</v>
      </c>
      <c r="H11" s="25">
        <v>275047400</v>
      </c>
      <c r="I11" s="9"/>
      <c r="J11" s="6" t="s"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5" ht="26.55" customHeight="1">
      <c r="A12" s="2"/>
      <c r="B12" s="19"/>
      <c r="C12" s="18" t="s">
        <v>70</v>
      </c>
      <c r="D12" s="17" t="s">
        <v>5</v>
      </c>
      <c r="E12" s="16" t="s">
        <v>11</v>
      </c>
      <c r="F12" s="44">
        <f>[1]Бюджет!$H$14</f>
        <v>4610000</v>
      </c>
      <c r="G12" s="41">
        <f>H12-F12</f>
        <v>535000</v>
      </c>
      <c r="H12" s="15">
        <v>5145000</v>
      </c>
      <c r="I12" s="9"/>
      <c r="J12" s="6" t="s"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Y12" s="46"/>
    </row>
    <row r="13" spans="1:25" ht="39.450000000000003" customHeight="1">
      <c r="A13" s="2"/>
      <c r="B13" s="14"/>
      <c r="C13" s="18" t="s">
        <v>69</v>
      </c>
      <c r="D13" s="17" t="s">
        <v>5</v>
      </c>
      <c r="E13" s="16" t="s">
        <v>2</v>
      </c>
      <c r="F13" s="44">
        <f>[1]Бюджет!$H$15</f>
        <v>20638900</v>
      </c>
      <c r="G13" s="41">
        <f>H13-F13</f>
        <v>26700</v>
      </c>
      <c r="H13" s="15">
        <v>20665600</v>
      </c>
      <c r="I13" s="9"/>
      <c r="J13" s="6" t="s"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5" ht="39.450000000000003" customHeight="1">
      <c r="A14" s="2"/>
      <c r="B14" s="14"/>
      <c r="C14" s="18" t="s">
        <v>68</v>
      </c>
      <c r="D14" s="17" t="s">
        <v>5</v>
      </c>
      <c r="E14" s="16" t="s">
        <v>25</v>
      </c>
      <c r="F14" s="44">
        <f>[1]Бюджет!$H$16</f>
        <v>140301200</v>
      </c>
      <c r="G14" s="41">
        <f t="shared" ref="G14:G69" si="0">H14-F14</f>
        <v>22758300</v>
      </c>
      <c r="H14" s="15">
        <v>163059500</v>
      </c>
      <c r="I14" s="9"/>
      <c r="J14" s="6" t="s"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5" ht="17.25" customHeight="1">
      <c r="A15" s="2"/>
      <c r="B15" s="14"/>
      <c r="C15" s="18" t="s">
        <v>67</v>
      </c>
      <c r="D15" s="17" t="s">
        <v>5</v>
      </c>
      <c r="E15" s="16" t="s">
        <v>15</v>
      </c>
      <c r="F15" s="44">
        <v>16900</v>
      </c>
      <c r="G15" s="41">
        <f t="shared" si="0"/>
        <v>-6500</v>
      </c>
      <c r="H15" s="15">
        <v>10400</v>
      </c>
      <c r="I15" s="9"/>
      <c r="J15" s="6" t="s"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5" ht="26.55" customHeight="1">
      <c r="A16" s="2"/>
      <c r="B16" s="14"/>
      <c r="C16" s="18" t="s">
        <v>66</v>
      </c>
      <c r="D16" s="17" t="s">
        <v>5</v>
      </c>
      <c r="E16" s="16" t="s">
        <v>22</v>
      </c>
      <c r="F16" s="44">
        <f>[1]Бюджет!$H$18</f>
        <v>55160600</v>
      </c>
      <c r="G16" s="41">
        <f t="shared" si="0"/>
        <v>10656500</v>
      </c>
      <c r="H16" s="15">
        <v>65817100</v>
      </c>
      <c r="I16" s="9"/>
      <c r="J16" s="6" t="s"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7.25" customHeight="1">
      <c r="A17" s="2"/>
      <c r="B17" s="14"/>
      <c r="C17" s="18" t="s">
        <v>65</v>
      </c>
      <c r="D17" s="17" t="s">
        <v>5</v>
      </c>
      <c r="E17" s="16" t="s">
        <v>16</v>
      </c>
      <c r="F17" s="45">
        <v>0</v>
      </c>
      <c r="G17" s="41">
        <f t="shared" si="0"/>
        <v>3000000</v>
      </c>
      <c r="H17" s="15">
        <v>3000000</v>
      </c>
      <c r="I17" s="9"/>
      <c r="J17" s="6" t="s"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7.25" customHeight="1">
      <c r="A18" s="2"/>
      <c r="B18" s="24"/>
      <c r="C18" s="13" t="s">
        <v>64</v>
      </c>
      <c r="D18" s="12" t="s">
        <v>5</v>
      </c>
      <c r="E18" s="11" t="s">
        <v>8</v>
      </c>
      <c r="F18" s="42">
        <f>[1]Бюджет!$H$19</f>
        <v>119762000</v>
      </c>
      <c r="G18" s="41">
        <f t="shared" si="0"/>
        <v>-102412200</v>
      </c>
      <c r="H18" s="10">
        <v>17349800</v>
      </c>
      <c r="I18" s="9"/>
      <c r="J18" s="6" t="s"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7.25" customHeight="1">
      <c r="A19" s="2"/>
      <c r="B19" s="60" t="s">
        <v>63</v>
      </c>
      <c r="C19" s="61"/>
      <c r="D19" s="22" t="s">
        <v>11</v>
      </c>
      <c r="E19" s="21" t="s">
        <v>0</v>
      </c>
      <c r="F19" s="43">
        <f>F20</f>
        <v>3094700</v>
      </c>
      <c r="G19" s="40">
        <f t="shared" si="0"/>
        <v>170200</v>
      </c>
      <c r="H19" s="20">
        <v>3264900</v>
      </c>
      <c r="I19" s="9"/>
      <c r="J19" s="6" t="s"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7.25" customHeight="1">
      <c r="A20" s="2"/>
      <c r="B20" s="23"/>
      <c r="C20" s="13" t="s">
        <v>62</v>
      </c>
      <c r="D20" s="12" t="s">
        <v>11</v>
      </c>
      <c r="E20" s="11" t="s">
        <v>2</v>
      </c>
      <c r="F20" s="42">
        <f>[1]Бюджет!$H$21</f>
        <v>3094700</v>
      </c>
      <c r="G20" s="41">
        <f t="shared" si="0"/>
        <v>170200</v>
      </c>
      <c r="H20" s="10">
        <v>3264900</v>
      </c>
      <c r="I20" s="9"/>
      <c r="J20" s="6" t="s"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26.55" customHeight="1">
      <c r="A21" s="2"/>
      <c r="B21" s="60" t="s">
        <v>61</v>
      </c>
      <c r="C21" s="61"/>
      <c r="D21" s="22" t="s">
        <v>2</v>
      </c>
      <c r="E21" s="21" t="s">
        <v>0</v>
      </c>
      <c r="F21" s="43">
        <f>SUM(F22:F25)</f>
        <v>17191500</v>
      </c>
      <c r="G21" s="40">
        <f t="shared" si="0"/>
        <v>2488800</v>
      </c>
      <c r="H21" s="20">
        <v>19680300</v>
      </c>
      <c r="I21" s="9"/>
      <c r="J21" s="6" t="s"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7.25" customHeight="1">
      <c r="A22" s="2"/>
      <c r="B22" s="19"/>
      <c r="C22" s="18" t="s">
        <v>60</v>
      </c>
      <c r="D22" s="17" t="s">
        <v>2</v>
      </c>
      <c r="E22" s="16" t="s">
        <v>25</v>
      </c>
      <c r="F22" s="41">
        <f>[1]Бюджет!$H$23</f>
        <v>5773400</v>
      </c>
      <c r="G22" s="41">
        <f t="shared" si="0"/>
        <v>846700</v>
      </c>
      <c r="H22" s="15">
        <v>6620100</v>
      </c>
      <c r="I22" s="9"/>
      <c r="J22" s="6" t="s"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24.6" customHeight="1">
      <c r="A23" s="2"/>
      <c r="B23" s="19"/>
      <c r="C23" s="18" t="s">
        <v>82</v>
      </c>
      <c r="D23" s="47" t="s">
        <v>2</v>
      </c>
      <c r="E23" s="16">
        <v>9</v>
      </c>
      <c r="F23" s="41">
        <f>[1]Бюджет!$H$24</f>
        <v>9786300</v>
      </c>
      <c r="G23" s="41">
        <f t="shared" si="0"/>
        <v>-9786300</v>
      </c>
      <c r="H23" s="15"/>
      <c r="I23" s="9"/>
      <c r="J23" s="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36" customHeight="1">
      <c r="A24" s="2"/>
      <c r="B24" s="14"/>
      <c r="C24" s="18" t="s">
        <v>59</v>
      </c>
      <c r="D24" s="17" t="s">
        <v>2</v>
      </c>
      <c r="E24" s="16" t="s">
        <v>23</v>
      </c>
      <c r="F24" s="41">
        <v>0</v>
      </c>
      <c r="G24" s="41">
        <f t="shared" si="0"/>
        <v>12814100</v>
      </c>
      <c r="H24" s="15">
        <v>12814100</v>
      </c>
      <c r="I24" s="9"/>
      <c r="J24" s="6" t="s"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26.55" customHeight="1">
      <c r="A25" s="2"/>
      <c r="B25" s="24"/>
      <c r="C25" s="13" t="s">
        <v>58</v>
      </c>
      <c r="D25" s="12" t="s">
        <v>2</v>
      </c>
      <c r="E25" s="11" t="s">
        <v>3</v>
      </c>
      <c r="F25" s="42">
        <f>[1]Бюджет!$H$25</f>
        <v>1631800</v>
      </c>
      <c r="G25" s="41">
        <f t="shared" si="0"/>
        <v>-1385700</v>
      </c>
      <c r="H25" s="10">
        <v>246100</v>
      </c>
      <c r="I25" s="9"/>
      <c r="J25" s="6" t="s"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7.25" customHeight="1">
      <c r="A26" s="2"/>
      <c r="B26" s="60" t="s">
        <v>57</v>
      </c>
      <c r="C26" s="61"/>
      <c r="D26" s="22" t="s">
        <v>25</v>
      </c>
      <c r="E26" s="21" t="s">
        <v>0</v>
      </c>
      <c r="F26" s="43">
        <f>SUM(F27:F32)</f>
        <v>288956800</v>
      </c>
      <c r="G26" s="40">
        <f t="shared" si="0"/>
        <v>-3841848</v>
      </c>
      <c r="H26" s="20">
        <v>285114952</v>
      </c>
      <c r="I26" s="9"/>
      <c r="J26" s="6" t="s"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7.25" customHeight="1">
      <c r="A27" s="2"/>
      <c r="B27" s="19"/>
      <c r="C27" s="18" t="s">
        <v>56</v>
      </c>
      <c r="D27" s="17" t="s">
        <v>25</v>
      </c>
      <c r="E27" s="16" t="s">
        <v>5</v>
      </c>
      <c r="F27" s="41">
        <f>[1]Бюджет!$H$27</f>
        <v>9839500</v>
      </c>
      <c r="G27" s="41">
        <f t="shared" si="0"/>
        <v>-35300</v>
      </c>
      <c r="H27" s="15">
        <v>9804200</v>
      </c>
      <c r="I27" s="9"/>
      <c r="J27" s="6" t="s"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7.25" customHeight="1">
      <c r="A28" s="2"/>
      <c r="B28" s="14"/>
      <c r="C28" s="18" t="s">
        <v>55</v>
      </c>
      <c r="D28" s="17" t="s">
        <v>25</v>
      </c>
      <c r="E28" s="16" t="s">
        <v>15</v>
      </c>
      <c r="F28" s="41">
        <f>[1]Бюджет!$H$28</f>
        <v>17552500</v>
      </c>
      <c r="G28" s="41">
        <f t="shared" si="0"/>
        <v>5829200</v>
      </c>
      <c r="H28" s="15">
        <v>23381700</v>
      </c>
      <c r="I28" s="9"/>
      <c r="J28" s="6" t="s"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7.25" customHeight="1">
      <c r="A29" s="2"/>
      <c r="B29" s="14"/>
      <c r="C29" s="18" t="s">
        <v>54</v>
      </c>
      <c r="D29" s="17" t="s">
        <v>25</v>
      </c>
      <c r="E29" s="16" t="s">
        <v>33</v>
      </c>
      <c r="F29" s="41">
        <f>[1]Бюджет!$H$29</f>
        <v>7201100</v>
      </c>
      <c r="G29" s="41">
        <f t="shared" si="0"/>
        <v>-518100</v>
      </c>
      <c r="H29" s="15">
        <v>6683000</v>
      </c>
      <c r="I29" s="9"/>
      <c r="J29" s="6" t="s"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7.25" customHeight="1">
      <c r="A30" s="2"/>
      <c r="B30" s="14"/>
      <c r="C30" s="18" t="s">
        <v>53</v>
      </c>
      <c r="D30" s="17" t="s">
        <v>25</v>
      </c>
      <c r="E30" s="16" t="s">
        <v>30</v>
      </c>
      <c r="F30" s="41">
        <f>[1]Бюджет!$H$30</f>
        <v>11754000</v>
      </c>
      <c r="G30" s="41">
        <f t="shared" si="0"/>
        <v>-172100</v>
      </c>
      <c r="H30" s="15">
        <v>11581900</v>
      </c>
      <c r="I30" s="9"/>
      <c r="J30" s="6" t="s"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7.25" customHeight="1">
      <c r="A31" s="2"/>
      <c r="B31" s="14"/>
      <c r="C31" s="18" t="s">
        <v>52</v>
      </c>
      <c r="D31" s="17" t="s">
        <v>25</v>
      </c>
      <c r="E31" s="16" t="s">
        <v>23</v>
      </c>
      <c r="F31" s="41">
        <v>0</v>
      </c>
      <c r="G31" s="41">
        <f t="shared" si="0"/>
        <v>396532</v>
      </c>
      <c r="H31" s="15">
        <v>396532</v>
      </c>
      <c r="I31" s="9"/>
      <c r="J31" s="6" t="s"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7.25" customHeight="1">
      <c r="A32" s="2"/>
      <c r="B32" s="24"/>
      <c r="C32" s="13" t="s">
        <v>51</v>
      </c>
      <c r="D32" s="12" t="s">
        <v>25</v>
      </c>
      <c r="E32" s="11" t="s">
        <v>12</v>
      </c>
      <c r="F32" s="42">
        <f>[1]Бюджет!$H$31</f>
        <v>242609700</v>
      </c>
      <c r="G32" s="41">
        <f t="shared" si="0"/>
        <v>-9342080</v>
      </c>
      <c r="H32" s="10">
        <v>233267620</v>
      </c>
      <c r="I32" s="9"/>
      <c r="J32" s="6" t="s"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7.25" customHeight="1">
      <c r="A33" s="2"/>
      <c r="B33" s="60" t="s">
        <v>50</v>
      </c>
      <c r="C33" s="61"/>
      <c r="D33" s="22" t="s">
        <v>15</v>
      </c>
      <c r="E33" s="21" t="s">
        <v>0</v>
      </c>
      <c r="F33" s="43">
        <f>SUM(F34:F37)</f>
        <v>602649900</v>
      </c>
      <c r="G33" s="40">
        <f t="shared" si="0"/>
        <v>37118200</v>
      </c>
      <c r="H33" s="20">
        <v>639768100</v>
      </c>
      <c r="I33" s="9"/>
      <c r="J33" s="6" t="s"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7.25" customHeight="1">
      <c r="A34" s="2"/>
      <c r="B34" s="19"/>
      <c r="C34" s="18" t="s">
        <v>49</v>
      </c>
      <c r="D34" s="17" t="s">
        <v>15</v>
      </c>
      <c r="E34" s="16" t="s">
        <v>5</v>
      </c>
      <c r="F34" s="41">
        <f>[1]Бюджет!$H$33</f>
        <v>491055800</v>
      </c>
      <c r="G34" s="41">
        <f t="shared" si="0"/>
        <v>45990000</v>
      </c>
      <c r="H34" s="15">
        <v>537045800</v>
      </c>
      <c r="I34" s="9"/>
      <c r="J34" s="6" t="s"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7.25" customHeight="1">
      <c r="A35" s="2"/>
      <c r="B35" s="14"/>
      <c r="C35" s="18" t="s">
        <v>48</v>
      </c>
      <c r="D35" s="17" t="s">
        <v>15</v>
      </c>
      <c r="E35" s="16" t="s">
        <v>11</v>
      </c>
      <c r="F35" s="41">
        <f>[1]Бюджет!$H$34</f>
        <v>65056600</v>
      </c>
      <c r="G35" s="41">
        <f t="shared" si="0"/>
        <v>-7548400</v>
      </c>
      <c r="H35" s="15">
        <v>57508200</v>
      </c>
      <c r="I35" s="9"/>
      <c r="J35" s="6" t="s"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7.25" customHeight="1">
      <c r="A36" s="2"/>
      <c r="B36" s="14"/>
      <c r="C36" s="18" t="s">
        <v>47</v>
      </c>
      <c r="D36" s="17" t="s">
        <v>15</v>
      </c>
      <c r="E36" s="16" t="s">
        <v>2</v>
      </c>
      <c r="F36" s="41">
        <f>[1]Бюджет!$H$35</f>
        <v>23083700</v>
      </c>
      <c r="G36" s="41">
        <f t="shared" si="0"/>
        <v>-4950400</v>
      </c>
      <c r="H36" s="15">
        <v>18133300</v>
      </c>
      <c r="I36" s="9"/>
      <c r="J36" s="6" t="s"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7.25" customHeight="1">
      <c r="A37" s="2"/>
      <c r="B37" s="24"/>
      <c r="C37" s="13" t="s">
        <v>46</v>
      </c>
      <c r="D37" s="12" t="s">
        <v>15</v>
      </c>
      <c r="E37" s="11" t="s">
        <v>15</v>
      </c>
      <c r="F37" s="42">
        <f>[1]Бюджет!$H$36</f>
        <v>23453800</v>
      </c>
      <c r="G37" s="41">
        <f t="shared" si="0"/>
        <v>3627000</v>
      </c>
      <c r="H37" s="10">
        <v>27080800</v>
      </c>
      <c r="I37" s="9"/>
      <c r="J37" s="6" t="s"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7.25" customHeight="1">
      <c r="A38" s="2"/>
      <c r="B38" s="60" t="s">
        <v>45</v>
      </c>
      <c r="C38" s="61"/>
      <c r="D38" s="22" t="s">
        <v>22</v>
      </c>
      <c r="E38" s="21" t="s">
        <v>0</v>
      </c>
      <c r="F38" s="43">
        <f>F39</f>
        <v>120600</v>
      </c>
      <c r="G38" s="40">
        <f t="shared" si="0"/>
        <v>800</v>
      </c>
      <c r="H38" s="20">
        <v>121400</v>
      </c>
      <c r="I38" s="9"/>
      <c r="J38" s="6" t="s"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7.25" customHeight="1">
      <c r="A39" s="2"/>
      <c r="B39" s="23"/>
      <c r="C39" s="13" t="s">
        <v>44</v>
      </c>
      <c r="D39" s="12" t="s">
        <v>22</v>
      </c>
      <c r="E39" s="11" t="s">
        <v>15</v>
      </c>
      <c r="F39" s="42">
        <f>[1]Бюджет!$H$38</f>
        <v>120600</v>
      </c>
      <c r="G39" s="41">
        <f t="shared" si="0"/>
        <v>800</v>
      </c>
      <c r="H39" s="10">
        <v>121400</v>
      </c>
      <c r="I39" s="9"/>
      <c r="J39" s="6" t="s"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7.25" customHeight="1">
      <c r="A40" s="2"/>
      <c r="B40" s="60" t="s">
        <v>43</v>
      </c>
      <c r="C40" s="61"/>
      <c r="D40" s="22" t="s">
        <v>37</v>
      </c>
      <c r="E40" s="21" t="s">
        <v>0</v>
      </c>
      <c r="F40" s="43">
        <f>SUM(F41:F45)</f>
        <v>2121721920</v>
      </c>
      <c r="G40" s="40">
        <f t="shared" si="0"/>
        <v>42846990</v>
      </c>
      <c r="H40" s="20">
        <v>2164568910</v>
      </c>
      <c r="I40" s="9"/>
      <c r="J40" s="6" t="s"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7.25" customHeight="1">
      <c r="A41" s="2"/>
      <c r="B41" s="19"/>
      <c r="C41" s="18" t="s">
        <v>42</v>
      </c>
      <c r="D41" s="17" t="s">
        <v>37</v>
      </c>
      <c r="E41" s="16" t="s">
        <v>5</v>
      </c>
      <c r="F41" s="41">
        <f>[1]Бюджет!$H$40</f>
        <v>765282100</v>
      </c>
      <c r="G41" s="41">
        <f t="shared" si="0"/>
        <v>-46882500</v>
      </c>
      <c r="H41" s="15">
        <v>718399600</v>
      </c>
      <c r="I41" s="9"/>
      <c r="J41" s="6" t="s"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7.25" customHeight="1">
      <c r="A42" s="2"/>
      <c r="B42" s="14"/>
      <c r="C42" s="18" t="s">
        <v>41</v>
      </c>
      <c r="D42" s="17" t="s">
        <v>37</v>
      </c>
      <c r="E42" s="16" t="s">
        <v>11</v>
      </c>
      <c r="F42" s="41">
        <f>[1]Бюджет!$H$41</f>
        <v>1092120000</v>
      </c>
      <c r="G42" s="41">
        <f t="shared" si="0"/>
        <v>28843100</v>
      </c>
      <c r="H42" s="15">
        <v>1120963100</v>
      </c>
      <c r="I42" s="9"/>
      <c r="J42" s="6" t="s"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7.25" customHeight="1">
      <c r="A43" s="2"/>
      <c r="B43" s="14"/>
      <c r="C43" s="18" t="s">
        <v>40</v>
      </c>
      <c r="D43" s="17" t="s">
        <v>37</v>
      </c>
      <c r="E43" s="16" t="s">
        <v>2</v>
      </c>
      <c r="F43" s="41">
        <f>[1]Бюджет!$H$42</f>
        <v>147715200</v>
      </c>
      <c r="G43" s="41">
        <f t="shared" si="0"/>
        <v>3784610</v>
      </c>
      <c r="H43" s="15">
        <v>151499810</v>
      </c>
      <c r="I43" s="9"/>
      <c r="J43" s="6" t="s"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7.25" customHeight="1">
      <c r="A44" s="2"/>
      <c r="B44" s="14"/>
      <c r="C44" s="18" t="s">
        <v>39</v>
      </c>
      <c r="D44" s="17" t="s">
        <v>37</v>
      </c>
      <c r="E44" s="16" t="s">
        <v>37</v>
      </c>
      <c r="F44" s="41">
        <f>[1]Бюджет!$H$43</f>
        <v>27126760</v>
      </c>
      <c r="G44" s="41">
        <f t="shared" si="0"/>
        <v>3756400</v>
      </c>
      <c r="H44" s="15">
        <v>30883160</v>
      </c>
      <c r="I44" s="9"/>
      <c r="J44" s="6" t="s">
        <v>0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7.25" customHeight="1">
      <c r="A45" s="2"/>
      <c r="B45" s="24"/>
      <c r="C45" s="13" t="s">
        <v>38</v>
      </c>
      <c r="D45" s="12" t="s">
        <v>37</v>
      </c>
      <c r="E45" s="11" t="s">
        <v>30</v>
      </c>
      <c r="F45" s="42">
        <f>[1]Бюджет!$H$44</f>
        <v>89477860</v>
      </c>
      <c r="G45" s="41">
        <f t="shared" si="0"/>
        <v>53345380</v>
      </c>
      <c r="H45" s="10">
        <v>142823240</v>
      </c>
      <c r="I45" s="9"/>
      <c r="J45" s="6" t="s"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7.25" customHeight="1">
      <c r="A46" s="2"/>
      <c r="B46" s="60" t="s">
        <v>36</v>
      </c>
      <c r="C46" s="61"/>
      <c r="D46" s="22" t="s">
        <v>33</v>
      </c>
      <c r="E46" s="21" t="s">
        <v>0</v>
      </c>
      <c r="F46" s="43">
        <f>SUM(F47:F48)</f>
        <v>116947220</v>
      </c>
      <c r="G46" s="40">
        <f t="shared" si="0"/>
        <v>19171749</v>
      </c>
      <c r="H46" s="20">
        <v>136118969</v>
      </c>
      <c r="I46" s="9"/>
      <c r="J46" s="6" t="s"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7.25" customHeight="1">
      <c r="A47" s="2"/>
      <c r="B47" s="19"/>
      <c r="C47" s="18" t="s">
        <v>35</v>
      </c>
      <c r="D47" s="17" t="s">
        <v>33</v>
      </c>
      <c r="E47" s="16" t="s">
        <v>5</v>
      </c>
      <c r="F47" s="41">
        <f>[1]Бюджет!$H$46</f>
        <v>105157000</v>
      </c>
      <c r="G47" s="41">
        <f t="shared" si="0"/>
        <v>19405969</v>
      </c>
      <c r="H47" s="15">
        <v>124562969</v>
      </c>
      <c r="I47" s="9"/>
      <c r="J47" s="6" t="s"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7.25" customHeight="1">
      <c r="A48" s="2"/>
      <c r="B48" s="24"/>
      <c r="C48" s="13" t="s">
        <v>34</v>
      </c>
      <c r="D48" s="12" t="s">
        <v>33</v>
      </c>
      <c r="E48" s="11" t="s">
        <v>25</v>
      </c>
      <c r="F48" s="42">
        <f>[1]Бюджет!$H$47</f>
        <v>11790220</v>
      </c>
      <c r="G48" s="41">
        <f t="shared" si="0"/>
        <v>-234220</v>
      </c>
      <c r="H48" s="10">
        <v>11556000</v>
      </c>
      <c r="I48" s="9"/>
      <c r="J48" s="6" t="s"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7.25" customHeight="1">
      <c r="A49" s="2"/>
      <c r="B49" s="60" t="s">
        <v>32</v>
      </c>
      <c r="C49" s="61"/>
      <c r="D49" s="22" t="s">
        <v>30</v>
      </c>
      <c r="E49" s="21" t="s">
        <v>0</v>
      </c>
      <c r="F49" s="43">
        <f>F50</f>
        <v>2236100</v>
      </c>
      <c r="G49" s="40">
        <f t="shared" si="0"/>
        <v>0</v>
      </c>
      <c r="H49" s="20">
        <v>2236100</v>
      </c>
      <c r="I49" s="9"/>
      <c r="J49" s="6" t="s"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7.25" customHeight="1">
      <c r="A50" s="2"/>
      <c r="B50" s="23"/>
      <c r="C50" s="13" t="s">
        <v>31</v>
      </c>
      <c r="D50" s="12" t="s">
        <v>30</v>
      </c>
      <c r="E50" s="11" t="s">
        <v>30</v>
      </c>
      <c r="F50" s="42">
        <f>[1]Бюджет!$H$49</f>
        <v>2236100</v>
      </c>
      <c r="G50" s="41">
        <f t="shared" si="0"/>
        <v>0</v>
      </c>
      <c r="H50" s="10">
        <v>2236100</v>
      </c>
      <c r="I50" s="9"/>
      <c r="J50" s="6" t="s"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7.25" customHeight="1">
      <c r="A51" s="2"/>
      <c r="B51" s="60" t="s">
        <v>29</v>
      </c>
      <c r="C51" s="61"/>
      <c r="D51" s="22" t="s">
        <v>23</v>
      </c>
      <c r="E51" s="21" t="s">
        <v>0</v>
      </c>
      <c r="F51" s="43">
        <f>SUM(F52:F55)</f>
        <v>212568650</v>
      </c>
      <c r="G51" s="40">
        <f t="shared" si="0"/>
        <v>32505450</v>
      </c>
      <c r="H51" s="20">
        <v>245074100</v>
      </c>
      <c r="I51" s="9"/>
      <c r="J51" s="6" t="s"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7.25" customHeight="1">
      <c r="A52" s="2"/>
      <c r="B52" s="19"/>
      <c r="C52" s="18" t="s">
        <v>28</v>
      </c>
      <c r="D52" s="17" t="s">
        <v>23</v>
      </c>
      <c r="E52" s="16" t="s">
        <v>5</v>
      </c>
      <c r="F52" s="41">
        <v>0</v>
      </c>
      <c r="G52" s="41">
        <f t="shared" si="0"/>
        <v>5000000</v>
      </c>
      <c r="H52" s="15">
        <v>5000000</v>
      </c>
      <c r="I52" s="9"/>
      <c r="J52" s="6" t="s"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7.25" customHeight="1">
      <c r="A53" s="2"/>
      <c r="B53" s="14"/>
      <c r="C53" s="18" t="s">
        <v>27</v>
      </c>
      <c r="D53" s="17" t="s">
        <v>23</v>
      </c>
      <c r="E53" s="16" t="s">
        <v>2</v>
      </c>
      <c r="F53" s="41">
        <f>[1]Бюджет!$H$51</f>
        <v>17923200</v>
      </c>
      <c r="G53" s="41">
        <f t="shared" si="0"/>
        <v>167000</v>
      </c>
      <c r="H53" s="15">
        <v>18090200</v>
      </c>
      <c r="I53" s="9"/>
      <c r="J53" s="6" t="s"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7.25" customHeight="1">
      <c r="A54" s="2"/>
      <c r="B54" s="14"/>
      <c r="C54" s="18" t="s">
        <v>26</v>
      </c>
      <c r="D54" s="17" t="s">
        <v>23</v>
      </c>
      <c r="E54" s="16" t="s">
        <v>25</v>
      </c>
      <c r="F54" s="41">
        <f>[1]Бюджет!$H$52</f>
        <v>155008600</v>
      </c>
      <c r="G54" s="41">
        <f t="shared" si="0"/>
        <v>26499200</v>
      </c>
      <c r="H54" s="15">
        <v>181507800</v>
      </c>
      <c r="I54" s="9"/>
      <c r="J54" s="6" t="s"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7.25" customHeight="1">
      <c r="A55" s="2"/>
      <c r="B55" s="24"/>
      <c r="C55" s="13" t="s">
        <v>24</v>
      </c>
      <c r="D55" s="12" t="s">
        <v>23</v>
      </c>
      <c r="E55" s="11" t="s">
        <v>22</v>
      </c>
      <c r="F55" s="42">
        <f>[1]Бюджет!$H$53</f>
        <v>39636850</v>
      </c>
      <c r="G55" s="41">
        <f t="shared" si="0"/>
        <v>839250</v>
      </c>
      <c r="H55" s="10">
        <v>40476100</v>
      </c>
      <c r="I55" s="9"/>
      <c r="J55" s="6" t="s"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7.25" customHeight="1">
      <c r="A56" s="2"/>
      <c r="B56" s="60" t="s">
        <v>21</v>
      </c>
      <c r="C56" s="61"/>
      <c r="D56" s="22" t="s">
        <v>16</v>
      </c>
      <c r="E56" s="21" t="s">
        <v>0</v>
      </c>
      <c r="F56" s="43">
        <f ca="1">SUM(F57:F60)</f>
        <v>156741010</v>
      </c>
      <c r="G56" s="40">
        <f t="shared" ca="1" si="0"/>
        <v>26700</v>
      </c>
      <c r="H56" s="20">
        <v>174309117</v>
      </c>
      <c r="I56" s="9"/>
      <c r="J56" s="6" t="s"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7.25" customHeight="1">
      <c r="A57" s="2"/>
      <c r="B57" s="19"/>
      <c r="C57" s="18" t="s">
        <v>20</v>
      </c>
      <c r="D57" s="17" t="s">
        <v>16</v>
      </c>
      <c r="E57" s="16" t="s">
        <v>5</v>
      </c>
      <c r="F57" s="41">
        <f>[1]Бюджет!$H$55</f>
        <v>151333180</v>
      </c>
      <c r="G57" s="41">
        <f t="shared" si="0"/>
        <v>16761852</v>
      </c>
      <c r="H57" s="15">
        <v>168095032</v>
      </c>
      <c r="I57" s="9"/>
      <c r="J57" s="6" t="s">
        <v>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7.25" customHeight="1">
      <c r="A58" s="2"/>
      <c r="B58" s="14"/>
      <c r="C58" s="18" t="s">
        <v>19</v>
      </c>
      <c r="D58" s="17" t="s">
        <v>16</v>
      </c>
      <c r="E58" s="16" t="s">
        <v>11</v>
      </c>
      <c r="F58" s="41">
        <f ca="1">SUM(F57:F60)</f>
        <v>0</v>
      </c>
      <c r="G58" s="41">
        <f t="shared" ca="1" si="0"/>
        <v>26700</v>
      </c>
      <c r="H58" s="15">
        <v>1000000</v>
      </c>
      <c r="I58" s="9"/>
      <c r="J58" s="6" t="s"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7.25" customHeight="1">
      <c r="A59" s="2"/>
      <c r="B59" s="14"/>
      <c r="C59" s="18" t="s">
        <v>18</v>
      </c>
      <c r="D59" s="17" t="s">
        <v>16</v>
      </c>
      <c r="E59" s="16" t="s">
        <v>2</v>
      </c>
      <c r="F59" s="41">
        <f>[1]Бюджет!$H$56</f>
        <v>655800</v>
      </c>
      <c r="G59" s="41">
        <f t="shared" si="0"/>
        <v>-236115</v>
      </c>
      <c r="H59" s="15">
        <v>419685</v>
      </c>
      <c r="I59" s="9"/>
      <c r="J59" s="6" t="s"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7.25" customHeight="1">
      <c r="A60" s="2"/>
      <c r="B60" s="24"/>
      <c r="C60" s="13" t="s">
        <v>17</v>
      </c>
      <c r="D60" s="12" t="s">
        <v>16</v>
      </c>
      <c r="E60" s="11" t="s">
        <v>15</v>
      </c>
      <c r="F60" s="42">
        <f>[1]Бюджет!$H$57</f>
        <v>4752030</v>
      </c>
      <c r="G60" s="41">
        <f t="shared" si="0"/>
        <v>42370</v>
      </c>
      <c r="H60" s="10">
        <v>4794400</v>
      </c>
      <c r="I60" s="9"/>
      <c r="J60" s="6" t="s">
        <v>0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7.25" customHeight="1">
      <c r="A61" s="2"/>
      <c r="B61" s="60" t="s">
        <v>14</v>
      </c>
      <c r="C61" s="61"/>
      <c r="D61" s="22" t="s">
        <v>12</v>
      </c>
      <c r="E61" s="21" t="s">
        <v>0</v>
      </c>
      <c r="F61" s="43">
        <f>F62</f>
        <v>0</v>
      </c>
      <c r="G61" s="40">
        <f t="shared" si="0"/>
        <v>10000000</v>
      </c>
      <c r="H61" s="20">
        <v>10000000</v>
      </c>
      <c r="I61" s="9"/>
      <c r="J61" s="6" t="s">
        <v>0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7.25" customHeight="1">
      <c r="A62" s="2"/>
      <c r="B62" s="23"/>
      <c r="C62" s="13" t="s">
        <v>13</v>
      </c>
      <c r="D62" s="12" t="s">
        <v>12</v>
      </c>
      <c r="E62" s="11" t="s">
        <v>11</v>
      </c>
      <c r="F62" s="42">
        <v>0</v>
      </c>
      <c r="G62" s="41">
        <f t="shared" si="0"/>
        <v>10000000</v>
      </c>
      <c r="H62" s="10">
        <v>10000000</v>
      </c>
      <c r="I62" s="9"/>
      <c r="J62" s="6" t="s"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6.55" customHeight="1">
      <c r="A63" s="2"/>
      <c r="B63" s="60" t="s">
        <v>10</v>
      </c>
      <c r="C63" s="61"/>
      <c r="D63" s="22" t="s">
        <v>8</v>
      </c>
      <c r="E63" s="21" t="s">
        <v>0</v>
      </c>
      <c r="F63" s="43">
        <f>F64</f>
        <v>9586200</v>
      </c>
      <c r="G63" s="40">
        <f t="shared" si="0"/>
        <v>10200800</v>
      </c>
      <c r="H63" s="20">
        <v>19787000</v>
      </c>
      <c r="I63" s="9"/>
      <c r="J63" s="6" t="s"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6.55" customHeight="1">
      <c r="A64" s="2"/>
      <c r="B64" s="23"/>
      <c r="C64" s="13" t="s">
        <v>9</v>
      </c>
      <c r="D64" s="12" t="s">
        <v>8</v>
      </c>
      <c r="E64" s="11" t="s">
        <v>5</v>
      </c>
      <c r="F64" s="42">
        <f>[1]Бюджет!$H$59</f>
        <v>9586200</v>
      </c>
      <c r="G64" s="41">
        <f t="shared" si="0"/>
        <v>10200800</v>
      </c>
      <c r="H64" s="10">
        <v>19787000</v>
      </c>
      <c r="I64" s="9"/>
      <c r="J64" s="6" t="s">
        <v>0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39.450000000000003" customHeight="1">
      <c r="A65" s="2"/>
      <c r="B65" s="60" t="s">
        <v>7</v>
      </c>
      <c r="C65" s="61"/>
      <c r="D65" s="22" t="s">
        <v>3</v>
      </c>
      <c r="E65" s="21" t="s">
        <v>0</v>
      </c>
      <c r="F65" s="43">
        <f>SUM(F66:F67)</f>
        <v>345825700</v>
      </c>
      <c r="G65" s="40">
        <f t="shared" si="0"/>
        <v>15006802</v>
      </c>
      <c r="H65" s="20">
        <v>360832502</v>
      </c>
      <c r="I65" s="9"/>
      <c r="J65" s="6" t="s"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26.55" customHeight="1">
      <c r="A66" s="2"/>
      <c r="B66" s="19"/>
      <c r="C66" s="18" t="s">
        <v>6</v>
      </c>
      <c r="D66" s="17" t="s">
        <v>3</v>
      </c>
      <c r="E66" s="16" t="s">
        <v>5</v>
      </c>
      <c r="F66" s="41">
        <f>[1]Бюджет!$H$61</f>
        <v>161353500</v>
      </c>
      <c r="G66" s="41">
        <f t="shared" si="0"/>
        <v>12814002</v>
      </c>
      <c r="H66" s="15">
        <v>174167502</v>
      </c>
      <c r="I66" s="9"/>
      <c r="J66" s="6" t="s">
        <v>0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7.25" customHeight="1">
      <c r="A67" s="2"/>
      <c r="B67" s="14"/>
      <c r="C67" s="49" t="s">
        <v>4</v>
      </c>
      <c r="D67" s="50" t="s">
        <v>3</v>
      </c>
      <c r="E67" s="51" t="s">
        <v>2</v>
      </c>
      <c r="F67" s="52">
        <f>[1]Бюджет!$H$62</f>
        <v>184472200</v>
      </c>
      <c r="G67" s="52">
        <f t="shared" si="0"/>
        <v>2192800</v>
      </c>
      <c r="H67" s="10">
        <v>186665000</v>
      </c>
      <c r="I67" s="9"/>
      <c r="J67" s="6" t="s">
        <v>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409.6" hidden="1" customHeight="1">
      <c r="A68" s="2"/>
      <c r="B68" s="8"/>
      <c r="C68" s="53"/>
      <c r="D68" s="54" t="s">
        <v>0</v>
      </c>
      <c r="E68" s="55" t="s">
        <v>0</v>
      </c>
      <c r="F68" s="56"/>
      <c r="G68" s="52">
        <f t="shared" si="0"/>
        <v>4335923750</v>
      </c>
      <c r="H68" s="57">
        <v>4335923750</v>
      </c>
      <c r="I68" s="7"/>
      <c r="J68" s="6" t="s"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9.5" customHeight="1">
      <c r="A69" s="2"/>
      <c r="B69" s="5"/>
      <c r="C69" s="62" t="s">
        <v>1</v>
      </c>
      <c r="D69" s="62"/>
      <c r="E69" s="62"/>
      <c r="F69" s="58">
        <v>4218129900</v>
      </c>
      <c r="G69" s="59">
        <f t="shared" si="0"/>
        <v>117793850</v>
      </c>
      <c r="H69" s="4">
        <v>4335923750</v>
      </c>
      <c r="I69" s="3"/>
      <c r="J69" s="2" t="s"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3" spans="1:22">
      <c r="F73" s="48"/>
    </row>
  </sheetData>
  <mergeCells count="24">
    <mergeCell ref="D1:H1"/>
    <mergeCell ref="C4:H4"/>
    <mergeCell ref="B7:C9"/>
    <mergeCell ref="D7:D9"/>
    <mergeCell ref="E7:E9"/>
    <mergeCell ref="H7:H9"/>
    <mergeCell ref="C2:H2"/>
    <mergeCell ref="C3:H3"/>
    <mergeCell ref="G7:G9"/>
    <mergeCell ref="B11:C11"/>
    <mergeCell ref="B19:C19"/>
    <mergeCell ref="B21:C21"/>
    <mergeCell ref="B26:C26"/>
    <mergeCell ref="B33:C33"/>
    <mergeCell ref="B38:C38"/>
    <mergeCell ref="B63:C63"/>
    <mergeCell ref="B65:C65"/>
    <mergeCell ref="C69:E69"/>
    <mergeCell ref="B40:C40"/>
    <mergeCell ref="B46:C46"/>
    <mergeCell ref="B49:C49"/>
    <mergeCell ref="B51:C51"/>
    <mergeCell ref="B56:C56"/>
    <mergeCell ref="B61:C61"/>
  </mergeCells>
  <printOptions horizontalCentered="1"/>
  <pageMargins left="0.39370078740157499" right="0" top="0.39370078740157499" bottom="0.39370078740157499" header="0.31496063461453899" footer="0.499999992490753"/>
  <pageSetup paperSize="9" scale="92" orientation="portrait" r:id="rId1"/>
  <headerFooter alignWithMargins="0"/>
  <colBreaks count="1" manualBreakCount="1">
    <brk id="8" max="6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04C3942-F66A-4DD8-8888-56BEDDB7BEE8}"/>
</file>

<file path=customXml/itemProps2.xml><?xml version="1.0" encoding="utf-8"?>
<ds:datastoreItem xmlns:ds="http://schemas.openxmlformats.org/officeDocument/2006/customXml" ds:itemID="{D7C6784B-3DE7-43D2-9E69-319C662045B5}"/>
</file>

<file path=customXml/itemProps3.xml><?xml version="1.0" encoding="utf-8"?>
<ds:datastoreItem xmlns:ds="http://schemas.openxmlformats.org/officeDocument/2006/customXml" ds:itemID="{43160D81-D92D-4D29-8ACB-4055105813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dcterms:created xsi:type="dcterms:W3CDTF">2020-11-13T04:49:56Z</dcterms:created>
  <dcterms:modified xsi:type="dcterms:W3CDTF">2020-11-16T12:21:28Z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